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Z:\Records\Operations\Investigations\Commission\Active Cases\Reviews\Lawn Mowers\FR notices\Institution notice\"/>
    </mc:Choice>
  </mc:AlternateContent>
  <xr:revisionPtr revIDLastSave="0" documentId="8_{EC98195A-E3A4-414E-8C14-480CCBB2541F}"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CN#10,11" sheetId="3" r:id="rId7"/>
    <sheet name="VN#10,11" sheetId="11" r:id="rId8"/>
  </sheets>
  <definedNames>
    <definedName name="AUVMultiple">Var!$C$9</definedName>
    <definedName name="AUVsIn">Var!$C$8</definedName>
    <definedName name="CountryList">Var!$B$132:$B$378</definedName>
    <definedName name="CountryName" localSheetId="6">'CN#10,11'!$C$10</definedName>
    <definedName name="CountryName" localSheetId="7">'VN#10,11'!$C$10</definedName>
    <definedName name="CountryTable">Var!$B$132:$C$378</definedName>
    <definedName name="InvestigationNumber">Var!$C$4</definedName>
    <definedName name="InvestigationPhase">Var!$C$5</definedName>
    <definedName name="InvestigationTitle">Var!$C$3</definedName>
    <definedName name="IsoCountryCode" localSheetId="6">'CN#10,11'!$C$11</definedName>
    <definedName name="IsoCountryCode" localSheetId="7">'VN#10,11'!$C$11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6">'CN#10,11'!$A$2:$N$123</definedName>
    <definedName name="_xlnm.Print_Area" localSheetId="1">Instruction!$A$2:$A$71</definedName>
    <definedName name="_xlnm.Print_Area" localSheetId="5">'US#9'!$A$2:$N$112</definedName>
    <definedName name="_xlnm.Print_Area" localSheetId="7">'VN#10,11'!$A$2:$N$123</definedName>
    <definedName name="_xlnm.Print_Titles" localSheetId="2">'#1,2,3'!$2:$9</definedName>
    <definedName name="_xlnm.Print_Titles" localSheetId="3">'#5,6'!$2:$16</definedName>
    <definedName name="_xlnm.Print_Titles" localSheetId="4">'#7,8,13'!$2:$9</definedName>
    <definedName name="_xlnm.Print_Titles" localSheetId="6">'CN#10,11'!$2:$6</definedName>
    <definedName name="_xlnm.Print_Titles" localSheetId="5">'US#9'!$2:$6</definedName>
    <definedName name="_xlnm.Print_Titles" localSheetId="7">'VN#10,11'!$2:$6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13" i="11" l="1"/>
  <c r="F109" i="11"/>
  <c r="D109" i="11"/>
  <c r="C109" i="11"/>
  <c r="F108" i="11"/>
  <c r="F113" i="11" s="1"/>
  <c r="D108" i="11"/>
  <c r="C108" i="11"/>
  <c r="F107" i="11"/>
  <c r="D107" i="11" s="1"/>
  <c r="C107" i="11"/>
  <c r="F106" i="11"/>
  <c r="D106" i="11" s="1"/>
  <c r="C106" i="11"/>
  <c r="C99" i="11"/>
  <c r="C98" i="11"/>
  <c r="F97" i="11"/>
  <c r="D97" i="11"/>
  <c r="C97" i="11"/>
  <c r="C95" i="11"/>
  <c r="F93" i="11"/>
  <c r="F94" i="11" s="1"/>
  <c r="D94" i="11" s="1"/>
  <c r="C93" i="11"/>
  <c r="C91" i="11"/>
  <c r="F89" i="11"/>
  <c r="D89" i="11" s="1"/>
  <c r="C89" i="11"/>
  <c r="F88" i="11"/>
  <c r="F95" i="11" s="1"/>
  <c r="C88" i="11"/>
  <c r="F87" i="11"/>
  <c r="D87" i="11"/>
  <c r="C87" i="11"/>
  <c r="F86" i="11"/>
  <c r="D86" i="11" s="1"/>
  <c r="C86" i="11"/>
  <c r="F85" i="11"/>
  <c r="D85" i="11"/>
  <c r="C85" i="11"/>
  <c r="F84" i="11"/>
  <c r="F91" i="11" s="1"/>
  <c r="D84" i="11"/>
  <c r="C84" i="11"/>
  <c r="N72" i="11"/>
  <c r="M72" i="11"/>
  <c r="L72" i="11"/>
  <c r="K72" i="11"/>
  <c r="J72" i="11"/>
  <c r="I72" i="11"/>
  <c r="H72" i="11"/>
  <c r="G72" i="11"/>
  <c r="F72" i="11"/>
  <c r="E72" i="11"/>
  <c r="D72" i="11" s="1"/>
  <c r="N71" i="11"/>
  <c r="M71" i="11"/>
  <c r="L71" i="11"/>
  <c r="K71" i="11"/>
  <c r="J71" i="11"/>
  <c r="I71" i="11"/>
  <c r="H71" i="11"/>
  <c r="G71" i="11"/>
  <c r="F71" i="11"/>
  <c r="E71" i="11"/>
  <c r="C71" i="11"/>
  <c r="N70" i="11"/>
  <c r="M70" i="11"/>
  <c r="L70" i="11"/>
  <c r="K70" i="11"/>
  <c r="J70" i="11"/>
  <c r="I70" i="11"/>
  <c r="H70" i="11"/>
  <c r="H69" i="11" s="1"/>
  <c r="G70" i="11"/>
  <c r="G69" i="11" s="1"/>
  <c r="F70" i="11"/>
  <c r="F69" i="11" s="1"/>
  <c r="E70" i="11"/>
  <c r="E69" i="11" s="1"/>
  <c r="D70" i="11"/>
  <c r="D69" i="11" s="1"/>
  <c r="N69" i="11"/>
  <c r="M69" i="11"/>
  <c r="L69" i="11"/>
  <c r="K69" i="11"/>
  <c r="J69" i="11"/>
  <c r="I69" i="11"/>
  <c r="N67" i="11"/>
  <c r="M67" i="11"/>
  <c r="L67" i="11"/>
  <c r="K67" i="11"/>
  <c r="J67" i="11"/>
  <c r="I67" i="11"/>
  <c r="H67" i="11"/>
  <c r="G67" i="11"/>
  <c r="F67" i="11"/>
  <c r="E67" i="11"/>
  <c r="D63" i="11"/>
  <c r="C63" i="11"/>
  <c r="D62" i="11"/>
  <c r="D71" i="11" s="1"/>
  <c r="C62" i="11"/>
  <c r="D61" i="11"/>
  <c r="C61" i="11"/>
  <c r="D60" i="11"/>
  <c r="C60" i="11"/>
  <c r="K58" i="11"/>
  <c r="N56" i="11"/>
  <c r="M56" i="11"/>
  <c r="L56" i="11"/>
  <c r="K56" i="11"/>
  <c r="J56" i="11"/>
  <c r="I56" i="11"/>
  <c r="H56" i="11"/>
  <c r="G56" i="11"/>
  <c r="F56" i="11"/>
  <c r="E56" i="11"/>
  <c r="P52" i="11"/>
  <c r="G52" i="11"/>
  <c r="F52" i="11"/>
  <c r="E52" i="11"/>
  <c r="N51" i="11"/>
  <c r="M51" i="11"/>
  <c r="L51" i="11"/>
  <c r="C51" i="11"/>
  <c r="N50" i="11"/>
  <c r="M50" i="11"/>
  <c r="L50" i="11"/>
  <c r="K50" i="11"/>
  <c r="J50" i="11"/>
  <c r="I50" i="11"/>
  <c r="H50" i="11"/>
  <c r="G50" i="11"/>
  <c r="F50" i="11"/>
  <c r="E50" i="11"/>
  <c r="C50" i="11"/>
  <c r="N49" i="11"/>
  <c r="M49" i="11"/>
  <c r="L49" i="11"/>
  <c r="K49" i="11"/>
  <c r="K51" i="11" s="1"/>
  <c r="J49" i="11"/>
  <c r="J51" i="11" s="1"/>
  <c r="I49" i="11"/>
  <c r="I51" i="11" s="1"/>
  <c r="H49" i="11"/>
  <c r="H51" i="11" s="1"/>
  <c r="G49" i="11"/>
  <c r="G51" i="11" s="1"/>
  <c r="F49" i="11"/>
  <c r="F51" i="11" s="1"/>
  <c r="E49" i="11"/>
  <c r="E51" i="11" s="1"/>
  <c r="C49" i="11"/>
  <c r="P48" i="11"/>
  <c r="N48" i="11"/>
  <c r="M48" i="11"/>
  <c r="L48" i="11"/>
  <c r="K48" i="11"/>
  <c r="K52" i="11" s="1"/>
  <c r="J48" i="11"/>
  <c r="J52" i="11" s="1"/>
  <c r="I48" i="11"/>
  <c r="I52" i="11" s="1"/>
  <c r="H48" i="11"/>
  <c r="D48" i="11" s="1"/>
  <c r="G48" i="11"/>
  <c r="F48" i="11"/>
  <c r="E48" i="11"/>
  <c r="N47" i="11"/>
  <c r="M47" i="11"/>
  <c r="L47" i="11"/>
  <c r="K47" i="11"/>
  <c r="J47" i="11"/>
  <c r="I47" i="11"/>
  <c r="H47" i="11"/>
  <c r="G47" i="11"/>
  <c r="F47" i="11"/>
  <c r="E47" i="11"/>
  <c r="C47" i="11"/>
  <c r="P46" i="11"/>
  <c r="N46" i="11"/>
  <c r="N52" i="11" s="1"/>
  <c r="M46" i="11"/>
  <c r="M52" i="11" s="1"/>
  <c r="L46" i="11"/>
  <c r="L52" i="11" s="1"/>
  <c r="K46" i="11"/>
  <c r="J46" i="11"/>
  <c r="I46" i="11"/>
  <c r="H46" i="11"/>
  <c r="G46" i="11"/>
  <c r="F46" i="11"/>
  <c r="E46" i="11"/>
  <c r="N45" i="11"/>
  <c r="M45" i="11"/>
  <c r="L45" i="11"/>
  <c r="K45" i="11"/>
  <c r="J45" i="11"/>
  <c r="I45" i="11"/>
  <c r="H45" i="11"/>
  <c r="G45" i="11"/>
  <c r="F45" i="11"/>
  <c r="E45" i="11"/>
  <c r="C45" i="11"/>
  <c r="P44" i="11"/>
  <c r="N44" i="11"/>
  <c r="M44" i="11"/>
  <c r="L44" i="11"/>
  <c r="K44" i="11"/>
  <c r="J44" i="11"/>
  <c r="I44" i="11"/>
  <c r="H44" i="11"/>
  <c r="G44" i="11"/>
  <c r="F44" i="11"/>
  <c r="E44" i="11"/>
  <c r="D44" i="11"/>
  <c r="N43" i="11"/>
  <c r="M43" i="11"/>
  <c r="L43" i="11"/>
  <c r="K43" i="11"/>
  <c r="J43" i="11"/>
  <c r="I43" i="11"/>
  <c r="H43" i="11"/>
  <c r="G43" i="11"/>
  <c r="F43" i="11"/>
  <c r="E43" i="11"/>
  <c r="C43" i="11"/>
  <c r="N41" i="11"/>
  <c r="M41" i="11"/>
  <c r="L41" i="11"/>
  <c r="K41" i="11"/>
  <c r="J41" i="11"/>
  <c r="I41" i="11"/>
  <c r="H41" i="11"/>
  <c r="G41" i="11"/>
  <c r="F41" i="11"/>
  <c r="E41" i="11"/>
  <c r="D38" i="11"/>
  <c r="C38" i="11"/>
  <c r="D37" i="11"/>
  <c r="D49" i="11" s="1"/>
  <c r="C37" i="11"/>
  <c r="D36" i="11"/>
  <c r="D45" i="11" s="1"/>
  <c r="C36" i="11"/>
  <c r="D35" i="11"/>
  <c r="C35" i="11"/>
  <c r="D34" i="11"/>
  <c r="C34" i="11"/>
  <c r="D33" i="11"/>
  <c r="D43" i="11" s="1"/>
  <c r="C33" i="11"/>
  <c r="N31" i="11"/>
  <c r="K31" i="11"/>
  <c r="J31" i="11"/>
  <c r="I31" i="11"/>
  <c r="H31" i="11"/>
  <c r="G31" i="11"/>
  <c r="F31" i="11"/>
  <c r="E31" i="11"/>
  <c r="N29" i="11"/>
  <c r="M29" i="11"/>
  <c r="L29" i="11"/>
  <c r="K29" i="11"/>
  <c r="J29" i="11"/>
  <c r="I29" i="11"/>
  <c r="H29" i="11"/>
  <c r="G29" i="11"/>
  <c r="F29" i="11"/>
  <c r="E29" i="11"/>
  <c r="C24" i="11"/>
  <c r="N58" i="11" s="1"/>
  <c r="C23" i="11"/>
  <c r="M58" i="11" s="1"/>
  <c r="C22" i="11"/>
  <c r="L58" i="11" s="1"/>
  <c r="C21" i="11"/>
  <c r="C20" i="11"/>
  <c r="J58" i="11" s="1"/>
  <c r="C19" i="11"/>
  <c r="I58" i="11" s="1"/>
  <c r="C18" i="11"/>
  <c r="H58" i="11" s="1"/>
  <c r="C17" i="11"/>
  <c r="G58" i="11" s="1"/>
  <c r="C16" i="11"/>
  <c r="F58" i="11" s="1"/>
  <c r="C15" i="11"/>
  <c r="E58" i="11" s="1"/>
  <c r="C11" i="11"/>
  <c r="B50" i="11" s="1"/>
  <c r="B98" i="11" s="1"/>
  <c r="B5" i="11"/>
  <c r="B4" i="11"/>
  <c r="B3" i="11"/>
  <c r="D76" i="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D91" i="11" l="1"/>
  <c r="F92" i="11"/>
  <c r="D92" i="11" s="1"/>
  <c r="F114" i="11"/>
  <c r="D114" i="11" s="1"/>
  <c r="D113" i="11"/>
  <c r="F96" i="11"/>
  <c r="D96" i="11" s="1"/>
  <c r="D95" i="11"/>
  <c r="D50" i="11"/>
  <c r="D51" i="11" s="1"/>
  <c r="B63" i="11"/>
  <c r="B109" i="11" s="1"/>
  <c r="B47" i="11"/>
  <c r="B64" i="11"/>
  <c r="F98" i="11"/>
  <c r="D98" i="11" s="1"/>
  <c r="L31" i="11"/>
  <c r="B49" i="11"/>
  <c r="B97" i="11" s="1"/>
  <c r="H52" i="11"/>
  <c r="D52" i="11" s="1"/>
  <c r="M31" i="11"/>
  <c r="B39" i="11"/>
  <c r="D93" i="11"/>
  <c r="B35" i="11"/>
  <c r="B86" i="11" s="1"/>
  <c r="B61" i="11"/>
  <c r="B107" i="11" s="1"/>
  <c r="D88" i="11"/>
  <c r="B38" i="11"/>
  <c r="B89" i="11" s="1"/>
  <c r="D47" i="11"/>
  <c r="B33" i="11"/>
  <c r="B84" i="11" s="1"/>
  <c r="D46" i="11"/>
  <c r="B60" i="11"/>
  <c r="B106" i="11" s="1"/>
  <c r="B43" i="11"/>
  <c r="B71" i="11"/>
  <c r="B45" i="11"/>
  <c r="B65" i="11"/>
  <c r="B36" i="11"/>
  <c r="B87" i="11" s="1"/>
  <c r="B62" i="11"/>
  <c r="B108" i="11" s="1"/>
  <c r="B37" i="11"/>
  <c r="B88" i="11" s="1"/>
  <c r="F111" i="11"/>
  <c r="B51" i="11"/>
  <c r="B34" i="11"/>
  <c r="B85" i="11" s="1"/>
  <c r="B69" i="11"/>
  <c r="F101" i="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F112" i="11" l="1"/>
  <c r="D112" i="11" s="1"/>
  <c r="D111" i="11"/>
  <c r="B70" i="11"/>
  <c r="B112" i="11" s="1"/>
  <c r="B111" i="11"/>
  <c r="B52" i="11"/>
  <c r="B100" i="11" s="1"/>
  <c r="B99" i="11"/>
  <c r="B95" i="11"/>
  <c r="B48" i="11"/>
  <c r="B96" i="11" s="1"/>
  <c r="B46" i="11"/>
  <c r="B94" i="11" s="1"/>
  <c r="B93" i="11"/>
  <c r="B113" i="11"/>
  <c r="B72" i="11"/>
  <c r="B114" i="11" s="1"/>
  <c r="B44" i="11"/>
  <c r="B92" i="11" s="1"/>
  <c r="B91" i="11"/>
  <c r="F99" i="11"/>
  <c r="F95" i="1"/>
  <c r="F96" i="1" s="1"/>
  <c r="F106" i="1"/>
  <c r="F99" i="3"/>
  <c r="F100" i="3" s="1"/>
  <c r="F114" i="3"/>
  <c r="F94" i="3"/>
  <c r="C24" i="3"/>
  <c r="C22" i="3"/>
  <c r="C20" i="3"/>
  <c r="C18" i="3"/>
  <c r="C16" i="3"/>
  <c r="C23" i="3"/>
  <c r="C21" i="3"/>
  <c r="C19" i="3"/>
  <c r="C17" i="3"/>
  <c r="C15" i="3"/>
  <c r="E31" i="3" s="1"/>
  <c r="F100" i="11" l="1"/>
  <c r="D100" i="11" s="1"/>
  <c r="D99" i="11"/>
  <c r="N56" i="3"/>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<sst xmlns="http://schemas.openxmlformats.org/spreadsheetml/2006/main" count="3444" uniqueCount="962">
  <si>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</si>
  <si>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</si>
  <si>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</si>
  <si>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</si>
  <si>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</si>
  <si>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</si>
  <si>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</si>
  <si>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</si>
  <si>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</si>
  <si>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</si>
  <si>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</si>
  <si>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</si>
  <si>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</si>
  <si>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</si>
  <si>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</si>
  <si>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</si>
  <si>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</si>
  <si>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</si>
  <si>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</si>
  <si>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</si>
  <si>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</si>
  <si>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</si>
  <si>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</si>
  <si>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</si>
  <si>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</si>
  <si>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</si>
  <si>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</si>
  <si>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</si>
  <si>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</si>
  <si>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</si>
  <si>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</si>
  <si>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</si>
  <si>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</si>
  <si>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</si>
  <si>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</si>
  <si>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</si>
  <si>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</si>
  <si>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</si>
  <si>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</si>
  <si>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</si>
  <si>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</si>
  <si>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</si>
  <si>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</si>
  <si>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</si>
  <si>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</si>
  <si>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</si>
  <si>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</si>
  <si>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</si>
  <si>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</si>
  <si>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</si>
  <si>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</si>
  <si>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</si>
  <si>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</si>
  <si>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</si>
  <si>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</si>
  <si>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</si>
  <si>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</si>
  <si>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</si>
  <si>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</si>
  <si>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</si>
  <si>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</si>
  <si>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</si>
  <si>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</si>
  <si>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</si>
  <si>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</si>
  <si>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</si>
  <si>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</si>
  <si>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</si>
  <si>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</si>
  <si>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</si>
  <si>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</si>
  <si>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</si>
  <si>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</si>
  <si>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</si>
  <si>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</si>
  <si>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</si>
  <si>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</si>
  <si>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</si>
  <si>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</si>
  <si>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</si>
  <si>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</si>
  <si>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</si>
  <si>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</si>
  <si>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</si>
  <si>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</si>
  <si>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</si>
  <si>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</si>
  <si>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</si>
  <si>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</si>
  <si>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</si>
  <si>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</si>
  <si>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</si>
  <si>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</si>
  <si>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</si>
  <si>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</si>
  <si>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</si>
  <si>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</si>
  <si>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</si>
  <si>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</si>
  <si>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</si>
  <si>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</si>
  <si>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</si>
  <si>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</si>
  <si>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</si>
  <si>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</si>
  <si>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</si>
  <si>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</si>
  <si>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</si>
  <si>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</si>
  <si>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</si>
  <si>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</si>
  <si>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</si>
  <si>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</si>
  <si>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</si>
  <si>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</si>
  <si>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</si>
  <si>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</si>
  <si>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</si>
  <si>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</si>
  <si>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</si>
  <si>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</si>
  <si>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</si>
  <si>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</si>
  <si>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</si>
  <si>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</si>
  <si>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</si>
  <si>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</si>
  <si>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</si>
  <si>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</si>
  <si>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</si>
  <si>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</si>
  <si>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</si>
  <si>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</si>
  <si>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</si>
  <si>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</si>
  <si>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</si>
  <si>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</si>
  <si>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</si>
  <si>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</si>
  <si>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</si>
  <si>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</si>
  <si>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</si>
  <si>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</si>
  <si>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</si>
  <si>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</si>
  <si>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</si>
  <si>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</si>
  <si>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</si>
  <si>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</si>
  <si>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</si>
  <si>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</si>
  <si>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</si>
  <si>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</si>
  <si>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</si>
  <si>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</si>
  <si>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</si>
  <si>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</si>
  <si>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</si>
  <si>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</si>
  <si>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</si>
  <si>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</si>
  <si>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</si>
  <si>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</si>
  <si>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</si>
  <si>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</si>
  <si>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</si>
  <si>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</si>
  <si>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</si>
  <si>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</si>
  <si>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</si>
  <si>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</si>
  <si>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</si>
  <si>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</si>
  <si>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</si>
  <si>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</si>
  <si>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</si>
  <si>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</si>
  <si>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</si>
  <si>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</si>
  <si>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</si>
  <si>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</si>
  <si>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</si>
  <si>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</si>
  <si>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</si>
  <si>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</si>
  <si>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</si>
  <si>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</si>
  <si>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</si>
  <si>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</si>
  <si>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</si>
  <si>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</si>
  <si>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</si>
  <si>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</si>
  <si>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</si>
  <si>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</si>
  <si>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</si>
  <si>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</si>
  <si>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</si>
  <si>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</si>
  <si>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</si>
  <si>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</si>
  <si>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</si>
  <si>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</si>
  <si>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</si>
  <si>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</si>
  <si>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</si>
  <si>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</si>
  <si>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</si>
  <si>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</si>
  <si>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</si>
  <si>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</si>
  <si>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</si>
  <si>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</si>
  <si>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</si>
  <si>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</si>
  <si>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</si>
  <si>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</si>
  <si>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</si>
  <si>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</si>
  <si>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</si>
  <si>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</si>
  <si>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</si>
  <si>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</si>
  <si>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</si>
  <si>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</si>
  <si>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</si>
  <si>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</si>
  <si>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</si>
  <si>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</si>
  <si>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</si>
  <si>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</si>
  <si>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</si>
  <si>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</si>
  <si>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</si>
  <si>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</si>
  <si>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</si>
  <si>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</si>
  <si>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</si>
  <si>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</si>
  <si>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</si>
  <si>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</si>
  <si>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</si>
  <si>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</si>
  <si>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</si>
  <si>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</si>
  <si>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</si>
  <si>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</si>
  <si>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</si>
  <si>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</si>
  <si>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</si>
  <si>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</si>
  <si>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</si>
  <si>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</si>
  <si>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</si>
  <si>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</si>
  <si>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</si>
  <si>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</si>
  <si>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</si>
  <si>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</si>
  <si>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</si>
  <si>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</si>
  <si>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</si>
  <si>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</si>
  <si>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</si>
  <si>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</si>
  <si>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</si>
  <si>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</si>
  <si>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</si>
  <si>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</si>
  <si>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</si>
  <si>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</si>
  <si>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</si>
  <si>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</si>
  <si>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</si>
  <si>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</si>
  <si>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</si>
  <si>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</si>
  <si>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</si>
  <si>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</si>
  <si>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</si>
  <si>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</si>
  <si>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</si>
  <si>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</si>
  <si>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</si>
  <si>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</si>
  <si>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</si>
  <si>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</si>
  <si>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</si>
  <si>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</si>
  <si>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</si>
  <si>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</si>
  <si>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</si>
  <si>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</si>
  <si>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</si>
  <si>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</si>
  <si>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</si>
  <si>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</si>
  <si>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</si>
  <si>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</si>
  <si>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</si>
  <si>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</si>
  <si>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</si>
  <si>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</si>
  <si>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</si>
  <si>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</si>
  <si>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</si>
  <si>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</si>
  <si>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</si>
  <si>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</si>
  <si>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</si>
  <si>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</si>
  <si>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</si>
  <si>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</si>
  <si>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</si>
  <si>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</si>
  <si>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</si>
  <si>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</si>
  <si>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</si>
  <si>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</si>
  <si>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</si>
  <si>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</si>
  <si>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</si>
  <si>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</si>
  <si>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</si>
  <si>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</si>
  <si>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</si>
  <si>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</si>
  <si>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</si>
  <si>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</si>
  <si>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</si>
  <si>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</si>
  <si>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</si>
  <si>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</si>
  <si>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</si>
  <si>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</si>
  <si>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</si>
  <si>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</si>
  <si>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</si>
  <si>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</si>
  <si>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</si>
  <si>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</si>
  <si>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</si>
  <si>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</si>
  <si>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</si>
  <si>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</si>
  <si>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</si>
  <si>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</si>
  <si>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</si>
  <si>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</si>
  <si>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</si>
  <si>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</si>
  <si>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</si>
  <si>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</si>
  <si>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</si>
  <si>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</si>
  <si>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</si>
  <si>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</si>
  <si>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</si>
  <si>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</si>
  <si>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</si>
  <si>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</si>
  <si>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</si>
  <si>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</si>
  <si>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</si>
  <si>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</si>
  <si>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</si>
  <si>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</si>
  <si>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</si>
  <si>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</si>
  <si>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</si>
  <si>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</si>
  <si>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</si>
  <si>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</si>
  <si>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</si>
  <si>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</si>
  <si>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</si>
  <si>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</si>
  <si>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</si>
  <si>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</si>
  <si>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</si>
  <si>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</si>
  <si>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</si>
  <si>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</si>
  <si>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</si>
  <si>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</si>
  <si>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</si>
  <si>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</si>
  <si>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</si>
  <si>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</si>
  <si>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</si>
  <si>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</si>
  <si>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</si>
  <si>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</si>
  <si>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</si>
  <si>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</si>
  <si>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</si>
  <si>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</si>
  <si>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</si>
  <si>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</si>
  <si>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</si>
  <si>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</si>
  <si>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</si>
  <si>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</si>
  <si>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</si>
  <si>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</si>
  <si>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</si>
  <si>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</si>
  <si>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</si>
  <si>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</si>
  <si>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</si>
  <si>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</si>
  <si>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</si>
  <si>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</si>
  <si>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</si>
  <si>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</si>
  <si>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</si>
  <si>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</si>
  <si>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</si>
  <si>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</si>
  <si>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</si>
  <si>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</si>
  <si>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</si>
  <si>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</si>
  <si>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</si>
  <si>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</si>
  <si>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</si>
  <si>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</si>
  <si>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</si>
  <si>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</si>
  <si>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</si>
  <si>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</si>
  <si>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</si>
  <si>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</si>
  <si>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</si>
  <si>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</si>
  <si>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</si>
  <si>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</si>
  <si>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</si>
  <si>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</si>
  <si>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</si>
  <si>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</si>
  <si>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</si>
  <si>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</si>
  <si>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</si>
  <si>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</si>
  <si>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</si>
  <si>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</si>
  <si>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</si>
  <si>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</si>
  <si>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</si>
  <si>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</si>
  <si>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</si>
  <si>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</si>
  <si>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</si>
  <si>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</si>
  <si>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</si>
  <si>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</si>
  <si>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</si>
  <si>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</si>
  <si>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</si>
  <si>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</si>
  <si>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</si>
  <si>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</si>
  <si>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</si>
  <si>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</si>
  <si>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</si>
  <si>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</si>
  <si>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</si>
  <si>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</si>
  <si>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</si>
  <si>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</si>
  <si>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</si>
  <si>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</si>
  <si>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</si>
  <si>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</si>
  <si>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</si>
  <si>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</si>
  <si>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</si>
  <si>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</si>
  <si>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</si>
  <si>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</si>
  <si>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</si>
  <si>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</si>
  <si>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</si>
  <si>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</si>
  <si>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</si>
  <si>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</si>
  <si>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</si>
  <si>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</si>
  <si>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</si>
  <si>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</si>
  <si>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</si>
  <si>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</si>
  <si>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</si>
  <si>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</si>
  <si>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</si>
  <si>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</si>
  <si>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</si>
  <si>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</si>
  <si>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</si>
  <si>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</si>
  <si>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</si>
  <si>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</si>
  <si>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</si>
  <si>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</si>
  <si>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</si>
  <si>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</si>
  <si>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</si>
  <si>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</si>
  <si>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</si>
  <si>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</si>
  <si>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</si>
  <si>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</si>
  <si>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</si>
  <si>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</si>
  <si>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</si>
  <si>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</si>
  <si>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</si>
  <si>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</si>
  <si>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</si>
  <si>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</si>
  <si>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</si>
  <si>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</si>
  <si>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</si>
  <si>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</si>
  <si>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</si>
  <si>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</si>
  <si>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</si>
  <si>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</si>
  <si>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</si>
  <si>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</si>
  <si>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</si>
  <si>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</si>
  <si>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</si>
  <si>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</si>
  <si>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</si>
  <si>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</si>
  <si>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</si>
  <si>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</si>
  <si>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</si>
  <si>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</si>
  <si>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</si>
  <si>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</si>
  <si>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</si>
  <si>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</si>
  <si>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</si>
  <si>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</si>
  <si>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</si>
  <si>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</si>
  <si>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</si>
  <si>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</si>
  <si>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</si>
  <si>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</si>
  <si>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</si>
  <si>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</si>
  <si>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</si>
  <si>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</si>
  <si>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</si>
  <si>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</si>
  <si>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</si>
  <si>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</si>
  <si>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</si>
  <si>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</si>
  <si>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</si>
  <si>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</si>
  <si>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</si>
  <si>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</si>
  <si>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</si>
  <si>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</si>
  <si>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</si>
  <si>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</si>
  <si>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</si>
  <si>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</si>
  <si>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</si>
  <si>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</si>
  <si>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</si>
  <si>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</si>
  <si>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</si>
  <si>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</si>
  <si>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</si>
  <si>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</si>
  <si>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</si>
  <si>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</si>
  <si>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</si>
  <si>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</si>
  <si>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</si>
  <si>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</si>
  <si>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</si>
  <si>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</si>
  <si>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</si>
  <si>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</si>
  <si>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</si>
  <si>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</si>
  <si>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</si>
  <si>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</si>
  <si>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</si>
  <si>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</si>
  <si>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</si>
  <si>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</si>
  <si>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</si>
  <si>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</si>
  <si>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</si>
  <si>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</si>
  <si>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</si>
  <si>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</si>
  <si>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</si>
  <si>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</si>
  <si>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</si>
  <si>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</si>
  <si>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</si>
  <si>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</si>
  <si>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</si>
  <si>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</si>
  <si>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</si>
  <si>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</si>
  <si>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</si>
  <si>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</si>
  <si>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</si>
  <si>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</si>
  <si>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</si>
  <si>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</si>
  <si>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</si>
  <si>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</si>
  <si>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</si>
  <si>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</si>
  <si>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</si>
  <si>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</si>
  <si>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</si>
  <si>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</si>
  <si>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</si>
  <si>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</si>
  <si>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</si>
  <si>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</si>
  <si>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</si>
  <si>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</si>
  <si>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</si>
  <si>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</si>
  <si>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</si>
  <si>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</si>
  <si>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</si>
  <si>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</si>
  <si>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</si>
  <si>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</si>
  <si>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</si>
  <si>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</si>
  <si>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</si>
  <si>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</si>
  <si>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</si>
  <si>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</si>
  <si>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</si>
  <si>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</si>
  <si>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</si>
  <si>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</si>
  <si>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</si>
  <si>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</si>
  <si>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</si>
  <si>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</si>
  <si>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</si>
  <si>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</si>
  <si>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</si>
  <si>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</si>
  <si>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</si>
  <si>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</si>
  <si>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</si>
  <si>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</si>
  <si>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</si>
  <si>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</si>
  <si>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</si>
  <si>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</si>
  <si>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</si>
  <si>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</si>
  <si>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</si>
  <si>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</si>
  <si>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</si>
  <si>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</si>
  <si>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</si>
  <si>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</si>
  <si>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</si>
  <si>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</si>
  <si>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</si>
  <si>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</si>
  <si>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</si>
  <si>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</si>
  <si>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</si>
  <si>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</si>
  <si>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</si>
  <si>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</si>
  <si>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</si>
  <si>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</si>
  <si>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</si>
  <si>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</si>
  <si>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</si>
  <si>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</si>
  <si>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</si>
  <si>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</si>
  <si>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</si>
  <si>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</si>
  <si>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</si>
  <si>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</si>
  <si>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</si>
  <si>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</si>
  <si>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</si>
  <si>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</si>
  <si>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</si>
  <si>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</si>
  <si>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</si>
  <si>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</si>
  <si>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</si>
  <si>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</si>
  <si>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</si>
  <si>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</si>
  <si>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</si>
  <si>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</si>
  <si>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</si>
  <si>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</si>
  <si>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</si>
  <si>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</si>
  <si>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</si>
  <si>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</si>
  <si>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</si>
  <si>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</si>
  <si>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</si>
  <si>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</si>
  <si>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</si>
  <si>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</si>
  <si>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</si>
  <si>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</si>
  <si>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</si>
  <si>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</si>
  <si>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</si>
  <si>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</si>
  <si>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</si>
  <si>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</si>
  <si>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</si>
  <si>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</si>
  <si>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</si>
  <si>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</si>
  <si>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</si>
  <si>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</si>
  <si>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</si>
  <si>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</si>
  <si>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</si>
  <si>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</si>
  <si>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</si>
  <si>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</si>
  <si>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</si>
  <si>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</si>
  <si>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</si>
  <si>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</si>
  <si>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</si>
  <si>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</si>
  <si>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</si>
  <si>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</si>
  <si>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</si>
  <si>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</si>
  <si>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</si>
  <si>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</si>
  <si>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</si>
  <si>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</si>
  <si>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</si>
  <si>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</si>
  <si>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</si>
  <si>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</si>
  <si>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</si>
  <si>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</si>
  <si>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</si>
  <si>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</si>
  <si>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</si>
  <si>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</si>
  <si>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</si>
  <si>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</si>
  <si>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</si>
  <si>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</si>
  <si>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</si>
  <si>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</si>
  <si>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</si>
  <si>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</si>
  <si>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</si>
  <si>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</si>
  <si>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</si>
  <si>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</si>
  <si>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</si>
  <si>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</si>
  <si>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</si>
  <si>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</si>
  <si>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</si>
  <si>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</si>
  <si>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</si>
  <si>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</si>
  <si>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</si>
  <si>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</si>
  <si>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</si>
  <si>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</si>
  <si>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</si>
  <si>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</si>
  <si>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</si>
  <si>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</si>
  <si>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</si>
  <si>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</si>
  <si>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</si>
  <si>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</si>
  <si>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</si>
  <si>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</si>
  <si>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</si>
  <si>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</si>
  <si>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</si>
  <si>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</si>
  <si>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</si>
  <si>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</si>
  <si>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</si>
  <si>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</si>
  <si>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</si>
  <si>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</si>
  <si>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</si>
  <si>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</si>
  <si>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</si>
  <si>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</si>
  <si>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</si>
  <si>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</si>
  <si>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</si>
  <si>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</si>
  <si>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</si>
  <si>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</si>
  <si>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</si>
  <si>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</si>
  <si>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</si>
  <si>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</si>
  <si>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</si>
  <si>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</si>
  <si>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</si>
  <si>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</si>
  <si>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</si>
  <si>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</si>
  <si>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</si>
  <si>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</si>
  <si>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</si>
  <si>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</si>
  <si>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</si>
  <si>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</si>
  <si>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</si>
  <si>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</si>
  <si>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</si>
  <si>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</si>
  <si>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</si>
  <si>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</si>
  <si>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</si>
  <si>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</si>
  <si>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</si>
  <si>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</si>
  <si>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</si>
  <si>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</si>
  <si>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</si>
  <si>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</si>
  <si>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</si>
  <si>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</si>
  <si>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</si>
  <si>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</si>
  <si>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</si>
  <si>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</si>
  <si>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</si>
  <si>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</si>
  <si>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</si>
  <si>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</si>
  <si>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</si>
  <si>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</si>
  <si>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</si>
  <si>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</si>
  <si>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</si>
  <si>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</si>
  <si>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</si>
  <si>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</si>
  <si>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</si>
  <si>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</si>
  <si>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</si>
  <si>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</si>
  <si>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</si>
  <si>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</si>
  <si>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</si>
  <si>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</si>
  <si>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</si>
  <si>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</si>
  <si>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</si>
  <si>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</si>
  <si>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</si>
  <si>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</si>
  <si>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</si>
  <si>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</si>
  <si>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</si>
  <si>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</si>
  <si>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</si>
  <si>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</si>
  <si>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</si>
  <si>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</si>
  <si>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</si>
  <si>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</si>
  <si>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</si>
  <si>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</si>
  <si>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</si>
  <si>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</si>
  <si>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</si>
  <si>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</si>
  <si>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</si>
  <si>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</si>
  <si>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</si>
  <si>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</si>
  <si>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</si>
  <si>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</si>
  <si>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</si>
  <si>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</si>
  <si>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</si>
  <si>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</si>
  <si>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</si>
  <si>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</si>
  <si>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</si>
  <si>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</si>
  <si>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</si>
  <si>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</si>
  <si>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</si>
  <si>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</si>
  <si>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</si>
  <si>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</si>
  <si>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</si>
  <si>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</si>
  <si>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</si>
  <si>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</si>
  <si>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</si>
  <si>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</si>
  <si>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</si>
  <si>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</si>
  <si>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</si>
  <si>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</si>
  <si>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</si>
  <si>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</si>
  <si>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</si>
  <si>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</si>
  <si>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</si>
  <si>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</si>
  <si>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</si>
  <si>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</si>
  <si>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</si>
  <si>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</si>
  <si>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</si>
  <si>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</si>
  <si>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</si>
  <si>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</si>
  <si>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</si>
  <si>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</si>
  <si>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</si>
  <si>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</si>
  <si>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</si>
  <si>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</si>
  <si>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</si>
  <si>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</si>
  <si>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</si>
  <si>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</si>
  <si>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</si>
  <si>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Walk-Behind Lawn Mowers from China and Vietnam</t>
  </si>
  <si>
    <t>701-TA-648 and 731-TA-1521-1522</t>
  </si>
  <si>
    <t>Review</t>
  </si>
  <si>
    <t>dollars</t>
  </si>
  <si>
    <t>dollars per unit</t>
  </si>
  <si>
    <t>units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</si>
</sst>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87">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10" sqref="C10"/>
    </sheetView>
  </sheetViews>
  <sheetFormatPr defaultRowHeight="14.4" x14ac:dyDescent="0.3"/>
  <cols>
    <col min="2" max="2" width="30.33203125" customWidth="1"/>
    <col min="3" max="3" width="25.5546875" customWidth="1"/>
  </cols>
  <sheetData>
    <row r="3" spans="2:10" x14ac:dyDescent="0.3">
      <c r="B3" t="s">
        <v>0</v>
      </c>
      <c r="C3" s="1" t="s">
        <v>956</v>
      </c>
    </row>
    <row r="4" spans="2:10" x14ac:dyDescent="0.3">
      <c r="B4" t="s">
        <v>1</v>
      </c>
      <c r="C4" s="1" t="s">
        <v>957</v>
      </c>
    </row>
    <row r="5" spans="2:10" x14ac:dyDescent="0.3">
      <c r="B5" t="s">
        <v>2</v>
      </c>
      <c r="C5" s="1" t="s">
        <v>958</v>
      </c>
      <c r="J5" t="s">
        <v>3</v>
      </c>
    </row>
    <row r="6" spans="2:10" x14ac:dyDescent="0.3">
      <c r="B6" t="s">
        <v>4</v>
      </c>
      <c r="C6" s="1" t="s">
        <v>959</v>
      </c>
      <c r="J6" t="s">
        <v>5</v>
      </c>
    </row>
    <row r="7" spans="2:10" x14ac:dyDescent="0.3">
      <c r="B7" t="s">
        <v>6</v>
      </c>
      <c r="C7" s="1" t="s">
        <v>961</v>
      </c>
      <c r="J7" t="s">
        <v>7</v>
      </c>
    </row>
    <row r="8" spans="2:10" x14ac:dyDescent="0.3">
      <c r="B8" t="s">
        <v>8</v>
      </c>
      <c r="C8" s="1" t="s">
        <v>960</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12" sqref="A12"/>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Walk-Behind Lawn Mowers from China and Vietnam;  Inv No(s).: 701-TA-648 and 731-TA-1521-1522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Walk-Behind Lawn Mowers from China and Vietnam;  Inv No(s).: 701-TA-648 and 731-TA-1521-1522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Walk-Behind Lawn Mowers from China and Vietnam;  Inv No(s).: 701-TA-648 and 731-TA-1521-1522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Walk-Behind Lawn Mowers from China and Vietnam;  Inv No(s).: 701-TA-648 and 731-TA-1521-1522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Walk-Behind Lawn Mowers from China and Vietnam;  Inv No(s).: 701-TA-648 and 731-TA-1521-1522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units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units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units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units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unit</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unit</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units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unit</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units</v>
      </c>
      <c r="D80" s="111" t="str">
        <f t="shared" ref="D80:D85" si="22">IF(F80=1,D14,"Redacted")</f>
        <v>Redacted</v>
      </c>
      <c r="E80" s="1" t="s">
        <v>12</v>
      </c>
      <c r="F80" s="17">
        <f>IF(E80="Yes",1,0)</f>
        <v>0</v>
      </c>
      <c r="O80" s="12" t="s">
        <v>554</v>
      </c>
    </row>
    <row r="81" spans="2:15" x14ac:dyDescent="0.3">
      <c r="B81" s="7" t="s">
        <v>875</v>
      </c>
      <c r="C81" s="3" t="str">
        <f>QuantitiesIn</f>
        <v>units</v>
      </c>
      <c r="D81" s="111" t="str">
        <f t="shared" si="22"/>
        <v>Redacted</v>
      </c>
      <c r="E81" s="1" t="s">
        <v>12</v>
      </c>
      <c r="F81" s="17">
        <f t="shared" ref="F81:F85" si="23">IF(E81="Yes",1,0)</f>
        <v>0</v>
      </c>
      <c r="O81" s="12" t="s">
        <v>554</v>
      </c>
    </row>
    <row r="82" spans="2:15" x14ac:dyDescent="0.3">
      <c r="B82" s="7" t="s">
        <v>877</v>
      </c>
      <c r="C82" s="3" t="str">
        <f>QuantitiesIn</f>
        <v>units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units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unit</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unit</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units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unit</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86" priority="1" operator="equal">
      <formula>"Redacted"</formula>
    </cfRule>
    <cfRule type="cellIs" dxfId="85" priority="29" operator="equal">
      <formula>"Error"</formula>
    </cfRule>
    <cfRule type="cellIs" dxfId="84" priority="30" operator="greaterThan">
      <formula>100</formula>
    </cfRule>
  </conditionalFormatting>
  <conditionalFormatting sqref="D88">
    <cfRule type="cellIs" dxfId="83" priority="12" operator="equal">
      <formula>"Redacted"</formula>
    </cfRule>
    <cfRule type="cellIs" dxfId="82" priority="13" operator="greaterThan">
      <formula>0</formula>
    </cfRule>
  </conditionalFormatting>
  <conditionalFormatting sqref="D89">
    <cfRule type="cellIs" dxfId="81" priority="22" operator="equal">
      <formula>"Missing data"</formula>
    </cfRule>
  </conditionalFormatting>
  <conditionalFormatting sqref="D90">
    <cfRule type="cellIs" dxfId="80" priority="8" operator="equal">
      <formula>"Redacted"</formula>
    </cfRule>
    <cfRule type="cellIs" dxfId="79" priority="9" operator="greaterThan">
      <formula>0</formula>
    </cfRule>
  </conditionalFormatting>
  <conditionalFormatting sqref="D91">
    <cfRule type="cellIs" dxfId="78" priority="20" operator="equal">
      <formula>"Missing data"</formula>
    </cfRule>
  </conditionalFormatting>
  <conditionalFormatting sqref="D92">
    <cfRule type="cellIs" dxfId="77" priority="6" operator="equal">
      <formula>"Redacted"</formula>
    </cfRule>
    <cfRule type="cellIs" dxfId="76" priority="7" operator="greaterThan">
      <formula>0</formula>
    </cfRule>
  </conditionalFormatting>
  <conditionalFormatting sqref="D95">
    <cfRule type="cellIs" dxfId="75" priority="18" operator="equal">
      <formula>"Missing data"</formula>
    </cfRule>
  </conditionalFormatting>
  <conditionalFormatting sqref="D96">
    <cfRule type="cellIs" dxfId="74" priority="2" operator="equal">
      <formula>"Redacted"</formula>
    </cfRule>
    <cfRule type="cellIs" dxfId="73" priority="3" operator="greaterThan">
      <formula>0</formula>
    </cfRule>
  </conditionalFormatting>
  <conditionalFormatting sqref="D25:N25">
    <cfRule type="cellIs" dxfId="72" priority="65" operator="equal">
      <formula>"Error"</formula>
    </cfRule>
    <cfRule type="cellIs" dxfId="71" priority="66" operator="greaterThan">
      <formula>100</formula>
    </cfRule>
  </conditionalFormatting>
  <conditionalFormatting sqref="D26:N26">
    <cfRule type="cellIs" dxfId="70" priority="67" operator="greaterThan">
      <formula>0</formula>
    </cfRule>
  </conditionalFormatting>
  <conditionalFormatting sqref="D27:N27">
    <cfRule type="cellIs" dxfId="69" priority="77" operator="equal">
      <formula>"Missing data"</formula>
    </cfRule>
  </conditionalFormatting>
  <conditionalFormatting sqref="D28:N28">
    <cfRule type="cellIs" dxfId="68" priority="51" operator="greaterThan">
      <formula>0</formula>
    </cfRule>
  </conditionalFormatting>
  <conditionalFormatting sqref="D29:N29">
    <cfRule type="cellIs" dxfId="67" priority="43" operator="equal">
      <formula>"Missing data"</formula>
    </cfRule>
  </conditionalFormatting>
  <conditionalFormatting sqref="D30:N30">
    <cfRule type="cellIs" dxfId="66" priority="48" operator="greaterThan">
      <formula>0</formula>
    </cfRule>
  </conditionalFormatting>
  <conditionalFormatting sqref="D33:N33">
    <cfRule type="cellIs" dxfId="65" priority="41" operator="equal">
      <formula>"Missing data"</formula>
    </cfRule>
  </conditionalFormatting>
  <conditionalFormatting sqref="D34:N34">
    <cfRule type="cellIs" dxfId="64"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31" activePane="bottomLeft" state="frozen"/>
      <selection activeCell="B63" sqref="B63"/>
      <selection pane="bottomLeft" activeCell="E9" sqref="E9"/>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Walk-Behind Lawn Mowers from China and Vietnam;  Inv No(s).: 701-TA-648 and 731-TA-1521-1522 (Review)</v>
      </c>
      <c r="O3" s="12" t="s">
        <v>554</v>
      </c>
    </row>
    <row r="4" spans="1:15" s="9" customFormat="1" ht="25.8" x14ac:dyDescent="0.5">
      <c r="B4" s="15" t="str">
        <f>"U.S. importers, Foreign Producers/Exporters:  "&amp;CountryName</f>
        <v>U.S. importers, Foreign Producers/Exporters:  China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116</v>
      </c>
      <c r="D10" s="16"/>
      <c r="O10" s="12" t="s">
        <v>554</v>
      </c>
    </row>
    <row r="11" spans="1:15" x14ac:dyDescent="0.3">
      <c r="B11" s="3" t="s">
        <v>925</v>
      </c>
      <c r="C11" s="21" t="str">
        <f>VLOOKUP(CountryName,CountryTable,2,FALSE)</f>
        <v>CN</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CN: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CN: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CN: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CN: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CN: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CN: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CN: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CN: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CN: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CN: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CN: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CN: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CN: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CN:  U.S. shipments quantity</v>
      </c>
      <c r="C49" s="3" t="str">
        <f>QuantitiesIn</f>
        <v>units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CN: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CN:  U.S. shipments unit value</v>
      </c>
      <c r="C51" s="3" t="str">
        <f>AUVsIn</f>
        <v>dollars per unit</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CN: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CN:  Capacity quantity</v>
      </c>
      <c r="C60" s="3" t="str">
        <f>QuantitiesIn</f>
        <v>units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CN:  Production quantity</v>
      </c>
      <c r="C61" s="3" t="str">
        <f>QuantitiesIn</f>
        <v>units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CN:  Exports to the United States quantity</v>
      </c>
      <c r="C62" s="3" t="str">
        <f>QuantitiesIn</f>
        <v>units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CN: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CN: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CN: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CN: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CN: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CN:  Exports to the United States unit value</v>
      </c>
      <c r="C71" s="3" t="str">
        <f>AUVsIn</f>
        <v>dollars per unit</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CN: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CN:  U.S. imports quantity</v>
      </c>
      <c r="C84" s="3" t="str">
        <f>QuantitiesIn</f>
        <v>units</v>
      </c>
      <c r="D84" s="115" t="str">
        <f t="shared" ref="D84:D89" si="23">IF(F84=1,D33,"Redacted")</f>
        <v>Redacted</v>
      </c>
      <c r="E84" s="1" t="s">
        <v>12</v>
      </c>
      <c r="F84" s="17">
        <f>IF(E84="Yes",1,0)</f>
        <v>0</v>
      </c>
      <c r="O84" s="12" t="s">
        <v>554</v>
      </c>
    </row>
    <row r="85" spans="2:15" x14ac:dyDescent="0.3">
      <c r="B85" s="20" t="str">
        <f t="shared" si="22"/>
        <v>CN:  U.S. imports value</v>
      </c>
      <c r="C85" s="3" t="str">
        <f>ValuesIn</f>
        <v>dollars</v>
      </c>
      <c r="D85" s="115" t="str">
        <f t="shared" si="23"/>
        <v>Redacted</v>
      </c>
      <c r="E85" s="1" t="s">
        <v>12</v>
      </c>
      <c r="F85" s="17">
        <f t="shared" ref="F85:F89" si="24">IF(E85="Yes",1,0)</f>
        <v>0</v>
      </c>
      <c r="O85" s="12" t="s">
        <v>554</v>
      </c>
    </row>
    <row r="86" spans="2:15" x14ac:dyDescent="0.3">
      <c r="B86" s="20" t="str">
        <f t="shared" si="22"/>
        <v>CN:  Commercial U.S. shipments quantity</v>
      </c>
      <c r="C86" s="3" t="str">
        <f>QuantitiesIn</f>
        <v>units</v>
      </c>
      <c r="D86" s="115" t="str">
        <f t="shared" si="23"/>
        <v>Redacted</v>
      </c>
      <c r="E86" s="1" t="s">
        <v>12</v>
      </c>
      <c r="F86" s="17">
        <f t="shared" si="24"/>
        <v>0</v>
      </c>
      <c r="O86" s="12" t="s">
        <v>554</v>
      </c>
    </row>
    <row r="87" spans="2:15" x14ac:dyDescent="0.3">
      <c r="B87" s="20" t="str">
        <f t="shared" si="22"/>
        <v>CN:  Commercial U.S. shipments value</v>
      </c>
      <c r="C87" s="3" t="str">
        <f>ValuesIn</f>
        <v>dollars</v>
      </c>
      <c r="D87" s="115" t="str">
        <f t="shared" si="23"/>
        <v>Redacted</v>
      </c>
      <c r="E87" s="1" t="s">
        <v>12</v>
      </c>
      <c r="F87" s="17">
        <f t="shared" si="24"/>
        <v>0</v>
      </c>
      <c r="O87" s="12" t="s">
        <v>554</v>
      </c>
    </row>
    <row r="88" spans="2:15" x14ac:dyDescent="0.3">
      <c r="B88" s="20" t="str">
        <f t="shared" si="22"/>
        <v>CN:  IC/TR in the U.S. quantity</v>
      </c>
      <c r="C88" s="3" t="str">
        <f>QuantitiesIn</f>
        <v>units</v>
      </c>
      <c r="D88" s="115" t="str">
        <f t="shared" si="23"/>
        <v>Redacted</v>
      </c>
      <c r="E88" s="1" t="s">
        <v>12</v>
      </c>
      <c r="F88" s="17">
        <f t="shared" si="24"/>
        <v>0</v>
      </c>
      <c r="O88" s="12" t="s">
        <v>554</v>
      </c>
    </row>
    <row r="89" spans="2:15" x14ac:dyDescent="0.3">
      <c r="B89" s="20" t="str">
        <f t="shared" si="22"/>
        <v>CN: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CN:  US imports unit value </v>
      </c>
      <c r="C91" s="3" t="str">
        <f>AUVsIn</f>
        <v>dollars per unit</v>
      </c>
      <c r="D91" s="106" t="str">
        <f t="shared" ref="D91:D100" si="26">IF(F91=1,D43,"Redacted")</f>
        <v>Redacted</v>
      </c>
      <c r="F91" s="17">
        <f>F84*F85</f>
        <v>0</v>
      </c>
      <c r="O91" s="12" t="s">
        <v>554</v>
      </c>
    </row>
    <row r="92" spans="2:15" x14ac:dyDescent="0.3">
      <c r="B92" s="6" t="str">
        <f t="shared" si="25"/>
        <v xml:space="preserve">Flag:  CN:  US imports unit value </v>
      </c>
      <c r="C92" s="3" t="s">
        <v>886</v>
      </c>
      <c r="D92" s="107" t="str">
        <f t="shared" si="26"/>
        <v>Redacted</v>
      </c>
      <c r="F92" s="17">
        <f>F91</f>
        <v>0</v>
      </c>
      <c r="O92" s="12" t="s">
        <v>554</v>
      </c>
    </row>
    <row r="93" spans="2:15" x14ac:dyDescent="0.3">
      <c r="B93" s="19" t="str">
        <f t="shared" si="25"/>
        <v>CN:  Commercial sales unit value</v>
      </c>
      <c r="C93" s="3" t="str">
        <f>AUVsIn</f>
        <v>dollars per unit</v>
      </c>
      <c r="D93" s="106" t="str">
        <f t="shared" si="26"/>
        <v>Redacted</v>
      </c>
      <c r="F93" s="17">
        <f>F86*F87</f>
        <v>0</v>
      </c>
      <c r="O93" s="12" t="s">
        <v>554</v>
      </c>
    </row>
    <row r="94" spans="2:15" x14ac:dyDescent="0.3">
      <c r="B94" s="6" t="str">
        <f t="shared" si="25"/>
        <v>Flag:  CN:  Commercial sales unit value</v>
      </c>
      <c r="C94" s="3" t="s">
        <v>886</v>
      </c>
      <c r="D94" s="107" t="str">
        <f t="shared" si="26"/>
        <v>Redacted</v>
      </c>
      <c r="F94" s="17">
        <f>F93</f>
        <v>0</v>
      </c>
      <c r="O94" s="12" t="s">
        <v>554</v>
      </c>
    </row>
    <row r="95" spans="2:15" x14ac:dyDescent="0.3">
      <c r="B95" s="19" t="str">
        <f t="shared" si="25"/>
        <v>CN:  IC/TR in the U.S. unit value</v>
      </c>
      <c r="C95" s="3" t="str">
        <f>AUVsIn</f>
        <v>dollars per unit</v>
      </c>
      <c r="D95" s="106" t="str">
        <f t="shared" si="26"/>
        <v>Redacted</v>
      </c>
      <c r="F95" s="17">
        <f>F88*F89</f>
        <v>0</v>
      </c>
      <c r="O95" s="12" t="s">
        <v>554</v>
      </c>
    </row>
    <row r="96" spans="2:15" x14ac:dyDescent="0.3">
      <c r="B96" s="6" t="str">
        <f t="shared" si="25"/>
        <v>Flag:  CN:  IC/TR in the U.S. unit value</v>
      </c>
      <c r="C96" s="3" t="s">
        <v>886</v>
      </c>
      <c r="D96" s="107" t="str">
        <f t="shared" si="26"/>
        <v>Redacted</v>
      </c>
      <c r="F96" s="17">
        <f>F95</f>
        <v>0</v>
      </c>
      <c r="O96" s="12" t="s">
        <v>554</v>
      </c>
    </row>
    <row r="97" spans="2:15" x14ac:dyDescent="0.3">
      <c r="B97" s="19" t="str">
        <f t="shared" si="25"/>
        <v>CN:  U.S. shipments quantity</v>
      </c>
      <c r="C97" s="3" t="str">
        <f>QuantitiesIn</f>
        <v>units</v>
      </c>
      <c r="D97" s="107" t="str">
        <f t="shared" si="26"/>
        <v>Redacted</v>
      </c>
      <c r="F97" s="17">
        <f>F86*F88</f>
        <v>0</v>
      </c>
      <c r="O97" s="12" t="s">
        <v>554</v>
      </c>
    </row>
    <row r="98" spans="2:15" x14ac:dyDescent="0.3">
      <c r="B98" s="19" t="str">
        <f t="shared" si="25"/>
        <v>CN:  U.S. shipments value</v>
      </c>
      <c r="C98" s="3" t="str">
        <f>ValuesIn</f>
        <v>dollars</v>
      </c>
      <c r="D98" s="107" t="str">
        <f t="shared" si="26"/>
        <v>Redacted</v>
      </c>
      <c r="F98" s="17">
        <f>F87*F89</f>
        <v>0</v>
      </c>
      <c r="O98" s="12" t="s">
        <v>554</v>
      </c>
    </row>
    <row r="99" spans="2:15" x14ac:dyDescent="0.3">
      <c r="B99" s="19" t="str">
        <f t="shared" si="25"/>
        <v>CN:  U.S. shipments unit value</v>
      </c>
      <c r="C99" s="3" t="str">
        <f>AUVsIn</f>
        <v>dollars per unit</v>
      </c>
      <c r="D99" s="106" t="str">
        <f t="shared" si="26"/>
        <v>Redacted</v>
      </c>
      <c r="F99" s="17">
        <f>F97*F98</f>
        <v>0</v>
      </c>
      <c r="O99" s="12" t="s">
        <v>554</v>
      </c>
    </row>
    <row r="100" spans="2:15" x14ac:dyDescent="0.3">
      <c r="B100" s="6" t="str">
        <f t="shared" si="25"/>
        <v>Flag:  CN: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CN:  Capacity quantity</v>
      </c>
      <c r="C106" s="3" t="str">
        <f>QuantitiesIn</f>
        <v>units</v>
      </c>
      <c r="D106" s="115" t="str">
        <f>IF(F106=1,D60,"Redacted")</f>
        <v>Redacted</v>
      </c>
      <c r="E106" s="1" t="s">
        <v>12</v>
      </c>
      <c r="F106" s="17">
        <f>IF(E106="Yes",1,0)</f>
        <v>0</v>
      </c>
      <c r="O106" s="12" t="s">
        <v>554</v>
      </c>
    </row>
    <row r="107" spans="2:15" x14ac:dyDescent="0.3">
      <c r="B107" s="7" t="str">
        <f>B61</f>
        <v>CN:  Production quantity</v>
      </c>
      <c r="C107" s="3" t="str">
        <f>QuantitiesIn</f>
        <v>units</v>
      </c>
      <c r="D107" s="115" t="str">
        <f>IF(F107=1,D61,"Redacted")</f>
        <v>Redacted</v>
      </c>
      <c r="E107" s="1" t="s">
        <v>12</v>
      </c>
      <c r="F107" s="17">
        <f t="shared" ref="F107:F109" si="27">IF(E107="Yes",1,0)</f>
        <v>0</v>
      </c>
      <c r="O107" s="12" t="s">
        <v>554</v>
      </c>
    </row>
    <row r="108" spans="2:15" x14ac:dyDescent="0.3">
      <c r="B108" s="7" t="str">
        <f>B62</f>
        <v>CN:  Exports to the United States quantity</v>
      </c>
      <c r="C108" s="3" t="str">
        <f>QuantitiesIn</f>
        <v>units</v>
      </c>
      <c r="D108" s="115" t="str">
        <f>IF(F108=1,D62,"Redacted")</f>
        <v>Redacted</v>
      </c>
      <c r="E108" s="1" t="s">
        <v>12</v>
      </c>
      <c r="F108" s="17">
        <f t="shared" si="27"/>
        <v>0</v>
      </c>
      <c r="O108" s="12" t="s">
        <v>554</v>
      </c>
    </row>
    <row r="109" spans="2:15" x14ac:dyDescent="0.3">
      <c r="B109" s="7" t="str">
        <f>B63</f>
        <v>CN: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CN:  Capacity utilization ratio</v>
      </c>
      <c r="C111" s="3" t="s">
        <v>883</v>
      </c>
      <c r="D111" s="109" t="str">
        <f>IF(F111=1,D69,"Redacted")</f>
        <v>Redacted</v>
      </c>
      <c r="F111" s="17">
        <f>F106*F107</f>
        <v>0</v>
      </c>
      <c r="O111" s="12" t="s">
        <v>554</v>
      </c>
    </row>
    <row r="112" spans="2:15" x14ac:dyDescent="0.3">
      <c r="B112" s="2" t="str">
        <f t="shared" ref="B112:B114" si="28">B70</f>
        <v>Flag:  CN:  Capacity utilization ratio</v>
      </c>
      <c r="C112" s="3" t="s">
        <v>886</v>
      </c>
      <c r="D112" s="107" t="str">
        <f>IF(F112=1,D72,"Redacted")</f>
        <v>Redacted</v>
      </c>
      <c r="F112" s="17">
        <f>F111</f>
        <v>0</v>
      </c>
      <c r="O112" s="12" t="s">
        <v>554</v>
      </c>
    </row>
    <row r="113" spans="1:15" x14ac:dyDescent="0.3">
      <c r="B113" s="3" t="str">
        <f t="shared" si="28"/>
        <v>CN:  Exports to the United States unit value</v>
      </c>
      <c r="C113" s="3" t="str">
        <f>AUVsIn</f>
        <v>dollars per unit</v>
      </c>
      <c r="D113" s="106" t="str">
        <f>IF(F113=1,D71,"Redacted")</f>
        <v>Redacted</v>
      </c>
      <c r="F113" s="17">
        <f>F108*F109</f>
        <v>0</v>
      </c>
      <c r="O113" s="12" t="s">
        <v>554</v>
      </c>
    </row>
    <row r="114" spans="1:15" x14ac:dyDescent="0.3">
      <c r="B114" s="6" t="str">
        <f t="shared" si="28"/>
        <v>Flag:  CN: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FLAtZ4ZjHYfREHx+NVzUcZYZtKXQW1793OgphszyIy6hV3AVQ/NUmlwBn089KMY4nmTVQzXSHg4ffSWOqF/E3g==" saltValue="Zb/jHw6moUUcssZV/3WCXA==" spinCount="100000" sheet="1" objects="1" scenarios="1"/>
  <phoneticPr fontId="4" type="noConversion"/>
  <conditionalFormatting sqref="D91">
    <cfRule type="cellIs" dxfId="63" priority="50" operator="equal">
      <formula>"Missing data"</formula>
    </cfRule>
  </conditionalFormatting>
  <conditionalFormatting sqref="D92">
    <cfRule type="cellIs" dxfId="62" priority="1" operator="equal">
      <formula>"Redacted"</formula>
    </cfRule>
    <cfRule type="cellIs" dxfId="61" priority="2" operator="greaterThan">
      <formula>0</formula>
    </cfRule>
  </conditionalFormatting>
  <conditionalFormatting sqref="D93">
    <cfRule type="cellIs" dxfId="60" priority="41" operator="equal">
      <formula>"Missing data"</formula>
    </cfRule>
  </conditionalFormatting>
  <conditionalFormatting sqref="D94">
    <cfRule type="cellIs" dxfId="59" priority="3" operator="equal">
      <formula>"Redacted"</formula>
    </cfRule>
    <cfRule type="cellIs" dxfId="58" priority="4" operator="greaterThan">
      <formula>0</formula>
    </cfRule>
  </conditionalFormatting>
  <conditionalFormatting sqref="D95">
    <cfRule type="cellIs" dxfId="57" priority="39" operator="equal">
      <formula>"Missing data"</formula>
    </cfRule>
  </conditionalFormatting>
  <conditionalFormatting sqref="D96">
    <cfRule type="cellIs" dxfId="56" priority="5" operator="equal">
      <formula>"Redacted"</formula>
    </cfRule>
    <cfRule type="cellIs" dxfId="55" priority="6" operator="greaterThan">
      <formula>0</formula>
    </cfRule>
  </conditionalFormatting>
  <conditionalFormatting sqref="D99">
    <cfRule type="cellIs" dxfId="54" priority="37" operator="equal">
      <formula>"Missing data"</formula>
    </cfRule>
  </conditionalFormatting>
  <conditionalFormatting sqref="D100">
    <cfRule type="cellIs" dxfId="53" priority="7" operator="equal">
      <formula>"Redacted"</formula>
    </cfRule>
    <cfRule type="cellIs" dxfId="52" priority="8" operator="greaterThan">
      <formula>0</formula>
    </cfRule>
  </conditionalFormatting>
  <conditionalFormatting sqref="D111">
    <cfRule type="cellIs" dxfId="51" priority="27" operator="equal">
      <formula>"Error"</formula>
    </cfRule>
    <cfRule type="cellIs" dxfId="50" priority="28" operator="greaterThan">
      <formula>100</formula>
    </cfRule>
  </conditionalFormatting>
  <conditionalFormatting sqref="D112">
    <cfRule type="cellIs" dxfId="49" priority="11" operator="equal">
      <formula>"Redacted"</formula>
    </cfRule>
    <cfRule type="cellIs" dxfId="48" priority="12" operator="greaterThan">
      <formula>0</formula>
    </cfRule>
  </conditionalFormatting>
  <conditionalFormatting sqref="D113">
    <cfRule type="cellIs" dxfId="47" priority="30" operator="equal">
      <formula>"Missing data"</formula>
    </cfRule>
  </conditionalFormatting>
  <conditionalFormatting sqref="D114">
    <cfRule type="cellIs" dxfId="46" priority="9" operator="equal">
      <formula>"Redacted"</formula>
    </cfRule>
    <cfRule type="cellIs" dxfId="45" priority="10" operator="greaterThan">
      <formula>0</formula>
    </cfRule>
  </conditionalFormatting>
  <conditionalFormatting sqref="D43:N43">
    <cfRule type="cellIs" dxfId="44" priority="20" operator="equal">
      <formula>"Missing data"</formula>
    </cfRule>
  </conditionalFormatting>
  <conditionalFormatting sqref="D44:N44">
    <cfRule type="cellIs" dxfId="43" priority="19" operator="greaterThan">
      <formula>0</formula>
    </cfRule>
  </conditionalFormatting>
  <conditionalFormatting sqref="D45:N45">
    <cfRule type="cellIs" dxfId="42" priority="18" operator="equal">
      <formula>"Missing data"</formula>
    </cfRule>
  </conditionalFormatting>
  <conditionalFormatting sqref="D46:N46">
    <cfRule type="cellIs" dxfId="41" priority="17" operator="greaterThan">
      <formula>0</formula>
    </cfRule>
  </conditionalFormatting>
  <conditionalFormatting sqref="D47:N47">
    <cfRule type="cellIs" dxfId="40" priority="16" operator="equal">
      <formula>"Missing data"</formula>
    </cfRule>
  </conditionalFormatting>
  <conditionalFormatting sqref="D48:N48">
    <cfRule type="cellIs" dxfId="39" priority="15" operator="greaterThan">
      <formula>0</formula>
    </cfRule>
  </conditionalFormatting>
  <conditionalFormatting sqref="D51:N51">
    <cfRule type="cellIs" dxfId="38" priority="14" operator="equal">
      <formula>"Missing data"</formula>
    </cfRule>
  </conditionalFormatting>
  <conditionalFormatting sqref="D52:N52">
    <cfRule type="cellIs" dxfId="37" priority="13" operator="greaterThan">
      <formula>0</formula>
    </cfRule>
  </conditionalFormatting>
  <conditionalFormatting sqref="D69:N69">
    <cfRule type="cellIs" dxfId="36" priority="24" operator="equal">
      <formula>"Error"</formula>
    </cfRule>
    <cfRule type="cellIs" dxfId="35" priority="25" operator="greaterThan">
      <formula>100</formula>
    </cfRule>
  </conditionalFormatting>
  <conditionalFormatting sqref="D70:N70">
    <cfRule type="cellIs" dxfId="34" priority="23" operator="greaterThan">
      <formula>0</formula>
    </cfRule>
  </conditionalFormatting>
  <conditionalFormatting sqref="D71:N71">
    <cfRule type="cellIs" dxfId="33" priority="22" operator="equal">
      <formula>"Missing data"</formula>
    </cfRule>
  </conditionalFormatting>
  <conditionalFormatting sqref="D72:N72">
    <cfRule type="cellIs" dxfId="32"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704F55-0F45-4728-8F56-BF24EEBFFE13}">
  <sheetPr codeName="Sheet8">
    <pageSetUpPr fitToPage="1"/>
  </sheetPr>
  <dimension ref="A1:P837"/>
  <sheetViews>
    <sheetView zoomScale="85" zoomScaleNormal="85" workbookViewId="0">
      <pane ySplit="6" topLeftCell="A18" activePane="bottomLeft" state="frozen"/>
      <selection activeCell="B63" sqref="B63"/>
      <selection pane="bottomLeft" activeCell="J20" sqref="J2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Walk-Behind Lawn Mowers from China and Vietnam;  Inv No(s).: 701-TA-648 and 731-TA-1521-1522 (Review)</v>
      </c>
      <c r="O3" s="12" t="s">
        <v>554</v>
      </c>
    </row>
    <row r="4" spans="1:15" s="9" customFormat="1" ht="25.8" x14ac:dyDescent="0.5">
      <c r="B4" s="15" t="str">
        <f>"U.S. importers, Foreign Producers/Exporters:  "&amp;CountryName</f>
        <v>U.S. importers, Foreign Producers/Exporters:  Vietnam</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504</v>
      </c>
      <c r="D10" s="16"/>
      <c r="O10" s="12" t="s">
        <v>554</v>
      </c>
    </row>
    <row r="11" spans="1:15" x14ac:dyDescent="0.3">
      <c r="B11" s="3" t="s">
        <v>925</v>
      </c>
      <c r="C11" s="21" t="str">
        <f>VLOOKUP(CountryName,CountryTable,2,FALSE)</f>
        <v>VN</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VN: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VN: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VN: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VN: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VN: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VN: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VN: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VN: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VN: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VN: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VN: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VN: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VN: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VN:  U.S. shipments quantity</v>
      </c>
      <c r="C49" s="3" t="str">
        <f>QuantitiesIn</f>
        <v>units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VN: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
      <c r="B51" s="19" t="str">
        <f>IsoCountryCode&amp;":  "&amp;P51</f>
        <v>VN:  U.S. shipments unit value</v>
      </c>
      <c r="C51" s="3" t="str">
        <f>AUVsIn</f>
        <v>dollars per unit</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
      <c r="B52" s="6" t="str">
        <f>CONCATENATE("Flag:  ",B51)</f>
        <v>Flag:  VN: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4">IsoCountryCode&amp;":  "&amp;P60</f>
        <v>VN:  Capacity quantity</v>
      </c>
      <c r="C60" s="3" t="str">
        <f>QuantitiesIn</f>
        <v>units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4"/>
        <v>VN:  Production quantity</v>
      </c>
      <c r="C61" s="3" t="str">
        <f>QuantitiesIn</f>
        <v>units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4"/>
        <v>VN:  Exports to the United States quantity</v>
      </c>
      <c r="C62" s="3" t="str">
        <f>QuantitiesIn</f>
        <v>units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4"/>
        <v>VN: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4"/>
        <v>VN: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4"/>
        <v>VN: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
      <c r="A68" s="5"/>
      <c r="B68" s="4"/>
      <c r="O68" s="12" t="s">
        <v>554</v>
      </c>
      <c r="P68" s="17"/>
    </row>
    <row r="69" spans="1:16" x14ac:dyDescent="0.3">
      <c r="A69" s="5"/>
      <c r="B69" s="3" t="str">
        <f>IsoCountryCode&amp;":  "&amp;P69</f>
        <v>VN: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
      <c r="A70" s="5"/>
      <c r="B70" s="2" t="str">
        <f>CONCATENATE("Flag:  ",B69)</f>
        <v>Flag:  VN: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
      <c r="A71" s="5"/>
      <c r="B71" s="3" t="str">
        <f>IsoCountryCode&amp;":  "&amp;P71</f>
        <v>VN:  Exports to the United States unit value</v>
      </c>
      <c r="C71" s="3" t="str">
        <f>AUVsIn</f>
        <v>dollars per unit</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
      <c r="A72" s="5"/>
      <c r="B72" s="6" t="str">
        <f>CONCATENATE("Flag:  ",B71)</f>
        <v>Flag:  VN: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1">B33</f>
        <v>VN:  U.S. imports quantity</v>
      </c>
      <c r="C84" s="3" t="str">
        <f>QuantitiesIn</f>
        <v>units</v>
      </c>
      <c r="D84" s="115" t="str">
        <f t="shared" ref="D84:D89" si="22">IF(F84=1,D33,"Redacted")</f>
        <v>Redacted</v>
      </c>
      <c r="E84" s="1" t="s">
        <v>12</v>
      </c>
      <c r="F84" s="17">
        <f>IF(E84="Yes",1,0)</f>
        <v>0</v>
      </c>
      <c r="O84" s="12" t="s">
        <v>554</v>
      </c>
    </row>
    <row r="85" spans="2:15" x14ac:dyDescent="0.3">
      <c r="B85" s="20" t="str">
        <f t="shared" si="21"/>
        <v>VN:  U.S. imports value</v>
      </c>
      <c r="C85" s="3" t="str">
        <f>ValuesIn</f>
        <v>dollars</v>
      </c>
      <c r="D85" s="115" t="str">
        <f t="shared" si="22"/>
        <v>Redacted</v>
      </c>
      <c r="E85" s="1" t="s">
        <v>12</v>
      </c>
      <c r="F85" s="17">
        <f t="shared" ref="F85:F89" si="23">IF(E85="Yes",1,0)</f>
        <v>0</v>
      </c>
      <c r="O85" s="12" t="s">
        <v>554</v>
      </c>
    </row>
    <row r="86" spans="2:15" x14ac:dyDescent="0.3">
      <c r="B86" s="20" t="str">
        <f t="shared" si="21"/>
        <v>VN:  Commercial U.S. shipments quantity</v>
      </c>
      <c r="C86" s="3" t="str">
        <f>QuantitiesIn</f>
        <v>units</v>
      </c>
      <c r="D86" s="115" t="str">
        <f t="shared" si="22"/>
        <v>Redacted</v>
      </c>
      <c r="E86" s="1" t="s">
        <v>12</v>
      </c>
      <c r="F86" s="17">
        <f t="shared" si="23"/>
        <v>0</v>
      </c>
      <c r="O86" s="12" t="s">
        <v>554</v>
      </c>
    </row>
    <row r="87" spans="2:15" x14ac:dyDescent="0.3">
      <c r="B87" s="20" t="str">
        <f t="shared" si="21"/>
        <v>VN:  Commercial U.S. shipments value</v>
      </c>
      <c r="C87" s="3" t="str">
        <f>ValuesIn</f>
        <v>dollars</v>
      </c>
      <c r="D87" s="115" t="str">
        <f t="shared" si="22"/>
        <v>Redacted</v>
      </c>
      <c r="E87" s="1" t="s">
        <v>12</v>
      </c>
      <c r="F87" s="17">
        <f t="shared" si="23"/>
        <v>0</v>
      </c>
      <c r="O87" s="12" t="s">
        <v>554</v>
      </c>
    </row>
    <row r="88" spans="2:15" x14ac:dyDescent="0.3">
      <c r="B88" s="20" t="str">
        <f t="shared" si="21"/>
        <v>VN:  IC/TR in the U.S. quantity</v>
      </c>
      <c r="C88" s="3" t="str">
        <f>QuantitiesIn</f>
        <v>units</v>
      </c>
      <c r="D88" s="115" t="str">
        <f t="shared" si="22"/>
        <v>Redacted</v>
      </c>
      <c r="E88" s="1" t="s">
        <v>12</v>
      </c>
      <c r="F88" s="17">
        <f t="shared" si="23"/>
        <v>0</v>
      </c>
      <c r="O88" s="12" t="s">
        <v>554</v>
      </c>
    </row>
    <row r="89" spans="2:15" x14ac:dyDescent="0.3">
      <c r="B89" s="20" t="str">
        <f t="shared" si="21"/>
        <v>VN:  IC/TR in the U.S. value</v>
      </c>
      <c r="C89" s="3" t="str">
        <f>ValuesIn</f>
        <v>dollars</v>
      </c>
      <c r="D89" s="115" t="str">
        <f t="shared" si="22"/>
        <v>Redacted</v>
      </c>
      <c r="E89" s="1" t="s">
        <v>12</v>
      </c>
      <c r="F89" s="17">
        <f t="shared" si="23"/>
        <v>0</v>
      </c>
      <c r="O89" s="12" t="s">
        <v>554</v>
      </c>
    </row>
    <row r="90" spans="2:15" x14ac:dyDescent="0.3">
      <c r="F90" s="17"/>
      <c r="O90" s="12" t="s">
        <v>554</v>
      </c>
    </row>
    <row r="91" spans="2:15" x14ac:dyDescent="0.3">
      <c r="B91" s="19" t="str">
        <f t="shared" ref="B91:B100" si="24">B43</f>
        <v xml:space="preserve">VN:  US imports unit value </v>
      </c>
      <c r="C91" s="3" t="str">
        <f>AUVsIn</f>
        <v>dollars per unit</v>
      </c>
      <c r="D91" s="106" t="str">
        <f t="shared" ref="D91:D100" si="25">IF(F91=1,D43,"Redacted")</f>
        <v>Redacted</v>
      </c>
      <c r="F91" s="17">
        <f>F84*F85</f>
        <v>0</v>
      </c>
      <c r="O91" s="12" t="s">
        <v>554</v>
      </c>
    </row>
    <row r="92" spans="2:15" x14ac:dyDescent="0.3">
      <c r="B92" s="6" t="str">
        <f t="shared" si="24"/>
        <v xml:space="preserve">Flag:  VN:  US imports unit value </v>
      </c>
      <c r="C92" s="3" t="s">
        <v>886</v>
      </c>
      <c r="D92" s="107" t="str">
        <f t="shared" si="25"/>
        <v>Redacted</v>
      </c>
      <c r="F92" s="17">
        <f>F91</f>
        <v>0</v>
      </c>
      <c r="O92" s="12" t="s">
        <v>554</v>
      </c>
    </row>
    <row r="93" spans="2:15" x14ac:dyDescent="0.3">
      <c r="B93" s="19" t="str">
        <f t="shared" si="24"/>
        <v>VN:  Commercial sales unit value</v>
      </c>
      <c r="C93" s="3" t="str">
        <f>AUVsIn</f>
        <v>dollars per unit</v>
      </c>
      <c r="D93" s="106" t="str">
        <f t="shared" si="25"/>
        <v>Redacted</v>
      </c>
      <c r="F93" s="17">
        <f>F86*F87</f>
        <v>0</v>
      </c>
      <c r="O93" s="12" t="s">
        <v>554</v>
      </c>
    </row>
    <row r="94" spans="2:15" x14ac:dyDescent="0.3">
      <c r="B94" s="6" t="str">
        <f t="shared" si="24"/>
        <v>Flag:  VN:  Commercial sales unit value</v>
      </c>
      <c r="C94" s="3" t="s">
        <v>886</v>
      </c>
      <c r="D94" s="107" t="str">
        <f t="shared" si="25"/>
        <v>Redacted</v>
      </c>
      <c r="F94" s="17">
        <f>F93</f>
        <v>0</v>
      </c>
      <c r="O94" s="12" t="s">
        <v>554</v>
      </c>
    </row>
    <row r="95" spans="2:15" x14ac:dyDescent="0.3">
      <c r="B95" s="19" t="str">
        <f t="shared" si="24"/>
        <v>VN:  IC/TR in the U.S. unit value</v>
      </c>
      <c r="C95" s="3" t="str">
        <f>AUVsIn</f>
        <v>dollars per unit</v>
      </c>
      <c r="D95" s="106" t="str">
        <f t="shared" si="25"/>
        <v>Redacted</v>
      </c>
      <c r="F95" s="17">
        <f>F88*F89</f>
        <v>0</v>
      </c>
      <c r="O95" s="12" t="s">
        <v>554</v>
      </c>
    </row>
    <row r="96" spans="2:15" x14ac:dyDescent="0.3">
      <c r="B96" s="6" t="str">
        <f t="shared" si="24"/>
        <v>Flag:  VN:  IC/TR in the U.S. unit value</v>
      </c>
      <c r="C96" s="3" t="s">
        <v>886</v>
      </c>
      <c r="D96" s="107" t="str">
        <f t="shared" si="25"/>
        <v>Redacted</v>
      </c>
      <c r="F96" s="17">
        <f>F95</f>
        <v>0</v>
      </c>
      <c r="O96" s="12" t="s">
        <v>554</v>
      </c>
    </row>
    <row r="97" spans="2:15" x14ac:dyDescent="0.3">
      <c r="B97" s="19" t="str">
        <f t="shared" si="24"/>
        <v>VN:  U.S. shipments quantity</v>
      </c>
      <c r="C97" s="3" t="str">
        <f>QuantitiesIn</f>
        <v>units</v>
      </c>
      <c r="D97" s="107" t="str">
        <f t="shared" si="25"/>
        <v>Redacted</v>
      </c>
      <c r="F97" s="17">
        <f>F86*F88</f>
        <v>0</v>
      </c>
      <c r="O97" s="12" t="s">
        <v>554</v>
      </c>
    </row>
    <row r="98" spans="2:15" x14ac:dyDescent="0.3">
      <c r="B98" s="19" t="str">
        <f t="shared" si="24"/>
        <v>VN:  U.S. shipments value</v>
      </c>
      <c r="C98" s="3" t="str">
        <f>ValuesIn</f>
        <v>dollars</v>
      </c>
      <c r="D98" s="107" t="str">
        <f t="shared" si="25"/>
        <v>Redacted</v>
      </c>
      <c r="F98" s="17">
        <f>F87*F89</f>
        <v>0</v>
      </c>
      <c r="O98" s="12" t="s">
        <v>554</v>
      </c>
    </row>
    <row r="99" spans="2:15" x14ac:dyDescent="0.3">
      <c r="B99" s="19" t="str">
        <f t="shared" si="24"/>
        <v>VN:  U.S. shipments unit value</v>
      </c>
      <c r="C99" s="3" t="str">
        <f>AUVsIn</f>
        <v>dollars per unit</v>
      </c>
      <c r="D99" s="106" t="str">
        <f t="shared" si="25"/>
        <v>Redacted</v>
      </c>
      <c r="F99" s="17">
        <f>F97*F98</f>
        <v>0</v>
      </c>
      <c r="O99" s="12" t="s">
        <v>554</v>
      </c>
    </row>
    <row r="100" spans="2:15" x14ac:dyDescent="0.3">
      <c r="B100" s="6" t="str">
        <f t="shared" si="24"/>
        <v>Flag:  VN:  U.S. shipments unit value</v>
      </c>
      <c r="C100" s="3" t="s">
        <v>886</v>
      </c>
      <c r="D100" s="107" t="str">
        <f t="shared" si="25"/>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VN:  Capacity quantity</v>
      </c>
      <c r="C106" s="3" t="str">
        <f>QuantitiesIn</f>
        <v>units</v>
      </c>
      <c r="D106" s="115" t="str">
        <f>IF(F106=1,D60,"Redacted")</f>
        <v>Redacted</v>
      </c>
      <c r="E106" s="1" t="s">
        <v>12</v>
      </c>
      <c r="F106" s="17">
        <f>IF(E106="Yes",1,0)</f>
        <v>0</v>
      </c>
      <c r="O106" s="12" t="s">
        <v>554</v>
      </c>
    </row>
    <row r="107" spans="2:15" x14ac:dyDescent="0.3">
      <c r="B107" s="7" t="str">
        <f>B61</f>
        <v>VN:  Production quantity</v>
      </c>
      <c r="C107" s="3" t="str">
        <f>QuantitiesIn</f>
        <v>units</v>
      </c>
      <c r="D107" s="115" t="str">
        <f>IF(F107=1,D61,"Redacted")</f>
        <v>Redacted</v>
      </c>
      <c r="E107" s="1" t="s">
        <v>12</v>
      </c>
      <c r="F107" s="17">
        <f t="shared" ref="F107:F109" si="26">IF(E107="Yes",1,0)</f>
        <v>0</v>
      </c>
      <c r="O107" s="12" t="s">
        <v>554</v>
      </c>
    </row>
    <row r="108" spans="2:15" x14ac:dyDescent="0.3">
      <c r="B108" s="7" t="str">
        <f>B62</f>
        <v>VN:  Exports to the United States quantity</v>
      </c>
      <c r="C108" s="3" t="str">
        <f>QuantitiesIn</f>
        <v>units</v>
      </c>
      <c r="D108" s="115" t="str">
        <f>IF(F108=1,D62,"Redacted")</f>
        <v>Redacted</v>
      </c>
      <c r="E108" s="1" t="s">
        <v>12</v>
      </c>
      <c r="F108" s="17">
        <f t="shared" si="26"/>
        <v>0</v>
      </c>
      <c r="O108" s="12" t="s">
        <v>554</v>
      </c>
    </row>
    <row r="109" spans="2:15" x14ac:dyDescent="0.3">
      <c r="B109" s="7" t="str">
        <f>B63</f>
        <v>VN:  Exports to the United States value</v>
      </c>
      <c r="C109" s="3" t="str">
        <f>ValuesIn</f>
        <v>dollars</v>
      </c>
      <c r="D109" s="115" t="str">
        <f>IF(F109=1,D63,"Redacted")</f>
        <v>Redacted</v>
      </c>
      <c r="E109" s="1" t="s">
        <v>12</v>
      </c>
      <c r="F109" s="17">
        <f t="shared" si="26"/>
        <v>0</v>
      </c>
      <c r="O109" s="12" t="s">
        <v>554</v>
      </c>
    </row>
    <row r="110" spans="2:15" x14ac:dyDescent="0.3">
      <c r="B110" s="4"/>
      <c r="F110" s="17"/>
      <c r="O110" s="12" t="s">
        <v>554</v>
      </c>
    </row>
    <row r="111" spans="2:15" x14ac:dyDescent="0.3">
      <c r="B111" s="3" t="str">
        <f>B69</f>
        <v>VN:  Capacity utilization ratio</v>
      </c>
      <c r="C111" s="3" t="s">
        <v>883</v>
      </c>
      <c r="D111" s="109" t="str">
        <f>IF(F111=1,D69,"Redacted")</f>
        <v>Redacted</v>
      </c>
      <c r="F111" s="17">
        <f>F106*F107</f>
        <v>0</v>
      </c>
      <c r="O111" s="12" t="s">
        <v>554</v>
      </c>
    </row>
    <row r="112" spans="2:15" x14ac:dyDescent="0.3">
      <c r="B112" s="2" t="str">
        <f t="shared" ref="B112:B114" si="27">B70</f>
        <v>Flag:  VN:  Capacity utilization ratio</v>
      </c>
      <c r="C112" s="3" t="s">
        <v>886</v>
      </c>
      <c r="D112" s="107" t="str">
        <f>IF(F112=1,D72,"Redacted")</f>
        <v>Redacted</v>
      </c>
      <c r="F112" s="17">
        <f>F111</f>
        <v>0</v>
      </c>
      <c r="O112" s="12" t="s">
        <v>554</v>
      </c>
    </row>
    <row r="113" spans="1:15" x14ac:dyDescent="0.3">
      <c r="B113" s="3" t="str">
        <f t="shared" si="27"/>
        <v>VN:  Exports to the United States unit value</v>
      </c>
      <c r="C113" s="3" t="str">
        <f>AUVsIn</f>
        <v>dollars per unit</v>
      </c>
      <c r="D113" s="106" t="str">
        <f>IF(F113=1,D71,"Redacted")</f>
        <v>Redacted</v>
      </c>
      <c r="F113" s="17">
        <f>F108*F109</f>
        <v>0</v>
      </c>
      <c r="O113" s="12" t="s">
        <v>554</v>
      </c>
    </row>
    <row r="114" spans="1:15" x14ac:dyDescent="0.3">
      <c r="B114" s="6" t="str">
        <f t="shared" si="27"/>
        <v>Flag:  VN: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1PlLKSGQOghrnXkQIJR9uAKUjrMDqxv5s3HAy5gAYYdxFYdZzBBrwgEWrlv48QC6rfpJ67ghYsguP5ppjgghow==" saltValue="kYVul0lHYVLkOnW0uz9p0w==" spinCount="100000" sheet="1" objects="1" scenarios="1"/>
  <conditionalFormatting sqref="D91">
    <cfRule type="cellIs" dxfId="31" priority="32"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3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0"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29"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6" operator="equal">
      <formula>"Error"</formula>
    </cfRule>
    <cfRule type="cellIs" dxfId="18" priority="27"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28"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B28B708C-CC49-4FAA-849C-568CAABD27EB}">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92FDC417-AADA-4439-8AF6-EDED13F4B0CE}">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a96873844f51f935fa192411217f0d48">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3f35efe2528a813736d4fd6f8f2f55af"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Props1.xml><?xml version="1.0" encoding="utf-8"?>
<ds:datastoreItem xmlns:ds="http://schemas.openxmlformats.org/officeDocument/2006/customXml" ds:itemID="{7B31090E-05DA-4DA0-B8F9-D53C343AEDDA}">
  <ds:schemaRefs>
    <ds:schemaRef ds:uri="http://schemas.microsoft.com/sharepoint/v3/contenttype/forms"/>
  </ds:schemaRefs>
</ds:datastoreItem>
</file>

<file path=customXml/itemProps2.xml><?xml version="1.0" encoding="utf-8"?>
<ds:datastoreItem xmlns:ds="http://schemas.openxmlformats.org/officeDocument/2006/customXml" ds:itemID="{00AD8AB7-56C6-4AFE-8FE7-063A3C856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29</vt:i4>
      </vt:variant>
    </vt:vector>
  </HeadingPairs>
  <TitlesOfParts>
    <vt:vector size="36" baseType="lpstr">
      <vt:lpstr>Instruction</vt:lpstr>
      <vt:lpstr>#1,2,3</vt:lpstr>
      <vt:lpstr>#5,6</vt:lpstr>
      <vt:lpstr>#7,8,13</vt:lpstr>
      <vt:lpstr>US#9</vt:lpstr>
      <vt:lpstr>CN#10,11</vt:lpstr>
      <vt:lpstr>VN#10,11</vt:lpstr>
      <vt:lpstr>AUVMultiple</vt:lpstr>
      <vt:lpstr>AUVsIn</vt:lpstr>
      <vt:lpstr>CountryList</vt:lpstr>
      <vt:lpstr>'CN#10,11'!CountryName</vt:lpstr>
      <vt:lpstr>'VN#10,11'!CountryName</vt:lpstr>
      <vt:lpstr>CountryTable</vt:lpstr>
      <vt:lpstr>InvestigationNumber</vt:lpstr>
      <vt:lpstr>InvestigationPhase</vt:lpstr>
      <vt:lpstr>InvestigationTitle</vt:lpstr>
      <vt:lpstr>'CN#10,11'!IsoCountryCode</vt:lpstr>
      <vt:lpstr>'VN#10,11'!IsoCountryCode</vt:lpstr>
      <vt:lpstr>Name_Counsel</vt:lpstr>
      <vt:lpstr>Name_InterestedParty</vt:lpstr>
      <vt:lpstr>'#1,2,3'!Print_Area</vt:lpstr>
      <vt:lpstr>'#5,6'!Print_Area</vt:lpstr>
      <vt:lpstr>'#7,8,13'!Print_Area</vt:lpstr>
      <vt:lpstr>'CN#10,11'!Print_Area</vt:lpstr>
      <vt:lpstr>Instruction!Print_Area</vt:lpstr>
      <vt:lpstr>'US#9'!Print_Area</vt:lpstr>
      <vt:lpstr>'VN#10,11'!Print_Area</vt:lpstr>
      <vt:lpstr>'#1,2,3'!Print_Titles</vt:lpstr>
      <vt:lpstr>'#5,6'!Print_Titles</vt:lpstr>
      <vt:lpstr>'#7,8,13'!Print_Titles</vt:lpstr>
      <vt:lpstr>'CN#10,11'!Print_Titles</vt:lpstr>
      <vt:lpstr>'US#9'!Print_Titles</vt:lpstr>
      <vt:lpstr>'VN#10,11'!Print_Titles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2026-05-07T19:37:32Z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